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t92513\Downloads\"/>
    </mc:Choice>
  </mc:AlternateContent>
  <bookViews>
    <workbookView xWindow="0" yWindow="60" windowWidth="20490" windowHeight="7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6" i="1" l="1"/>
  <c r="D35" i="1"/>
  <c r="D34" i="1"/>
  <c r="F29" i="1"/>
  <c r="F25" i="1"/>
  <c r="F21" i="1"/>
  <c r="F17" i="1"/>
  <c r="G14" i="1"/>
  <c r="F14" i="1"/>
  <c r="E14" i="1"/>
  <c r="D14" i="1"/>
  <c r="C14" i="1"/>
  <c r="B14" i="1"/>
  <c r="A14" i="1"/>
  <c r="C11" i="1"/>
  <c r="C12" i="1"/>
  <c r="C13" i="1"/>
  <c r="D11" i="1"/>
  <c r="D12" i="1"/>
  <c r="D13" i="1"/>
  <c r="E11" i="1"/>
  <c r="E12" i="1"/>
  <c r="E13" i="1"/>
  <c r="F11" i="1"/>
  <c r="F12" i="1"/>
  <c r="F13" i="1"/>
  <c r="G11" i="1"/>
  <c r="G12" i="1"/>
  <c r="G13" i="1"/>
  <c r="C2" i="1"/>
  <c r="D2" i="1"/>
  <c r="E2" i="1"/>
  <c r="F2" i="1"/>
  <c r="G2" i="1"/>
  <c r="C3" i="1"/>
  <c r="G3" i="1" s="1"/>
  <c r="D3" i="1"/>
  <c r="E3" i="1"/>
  <c r="F3" i="1"/>
  <c r="Q49" i="1"/>
  <c r="F4" i="1"/>
  <c r="F5" i="1"/>
  <c r="F6" i="1"/>
  <c r="F7" i="1"/>
  <c r="F8" i="1"/>
  <c r="F9" i="1"/>
  <c r="F10" i="1"/>
  <c r="E4" i="1"/>
  <c r="E5" i="1"/>
  <c r="E6" i="1"/>
  <c r="E7" i="1"/>
  <c r="E8" i="1"/>
  <c r="E9" i="1"/>
  <c r="E10" i="1"/>
  <c r="D4" i="1"/>
  <c r="D5" i="1"/>
  <c r="D6" i="1"/>
  <c r="D7" i="1"/>
  <c r="D8" i="1"/>
  <c r="D9" i="1"/>
  <c r="D10" i="1"/>
  <c r="C4" i="1"/>
  <c r="G4" i="1" s="1"/>
  <c r="C5" i="1"/>
  <c r="G5" i="1" s="1"/>
  <c r="C6" i="1"/>
  <c r="G6" i="1" s="1"/>
  <c r="C7" i="1"/>
  <c r="G7" i="1" s="1"/>
  <c r="C8" i="1"/>
  <c r="G8" i="1" s="1"/>
  <c r="C9" i="1"/>
  <c r="G9" i="1" s="1"/>
  <c r="C10" i="1"/>
  <c r="G10" i="1" s="1"/>
</calcChain>
</file>

<file path=xl/sharedStrings.xml><?xml version="1.0" encoding="utf-8"?>
<sst xmlns="http://schemas.openxmlformats.org/spreadsheetml/2006/main" count="30" uniqueCount="24">
  <si>
    <t>x</t>
    <phoneticPr fontId="1" type="noConversion"/>
  </si>
  <si>
    <t>y</t>
    <phoneticPr fontId="1" type="noConversion"/>
  </si>
  <si>
    <t>x^2</t>
    <phoneticPr fontId="1" type="noConversion"/>
  </si>
  <si>
    <t>x^3</t>
    <phoneticPr fontId="1" type="noConversion"/>
  </si>
  <si>
    <t>x^4</t>
    <phoneticPr fontId="1" type="noConversion"/>
  </si>
  <si>
    <t>x*y</t>
    <phoneticPr fontId="1" type="noConversion"/>
  </si>
  <si>
    <t>x^2*y</t>
    <phoneticPr fontId="1" type="noConversion"/>
  </si>
  <si>
    <t>=</t>
  </si>
  <si>
    <t>Determinants:</t>
  </si>
  <si>
    <t>||A||</t>
  </si>
  <si>
    <t>=MDETERM(A18:C20)</t>
  </si>
  <si>
    <t>||A'||</t>
  </si>
  <si>
    <t>=MDETERM(A22:C24)</t>
  </si>
  <si>
    <t>||B'||</t>
  </si>
  <si>
    <t>=MDETERM(A26:C28)</t>
  </si>
  <si>
    <t>||C'||</t>
  </si>
  <si>
    <t>=MDETERM(A30:C32)</t>
  </si>
  <si>
    <t>Results:</t>
  </si>
  <si>
    <t>a</t>
  </si>
  <si>
    <t>=F21/F17</t>
  </si>
  <si>
    <t>b</t>
  </si>
  <si>
    <t>=F25/F17</t>
  </si>
  <si>
    <t>c</t>
  </si>
  <si>
    <t>=F29/F17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</si>
</sst>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2" fontId="0" fillId="0" borderId="0" xfId="0" applyNumberFormat="1" applyAlignment="1"/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2" fillId="0" borderId="1" xfId="0" applyFont="1" applyBorder="1">
      <alignment vertical="center"/>
    </xf>
  </cellXfs>
  <cellStyles count="1">
    <cellStyle name="Normal" xfId="0" builtinId="0"/>
  </cellStyles>
  <dxfs count="4"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4.0046806649168855E-2"/>
                  <c:y val="-4.6558034412365119E-2"/>
                </c:manualLayout>
              </c:layout>
              <c:numFmt formatCode="General" sourceLinked="0"/>
            </c:trendlineLbl>
          </c:trendline>
          <c:xVal>
            <c:numRef>
              <c:f>Sheet1!$A$2:$A$13</c:f>
              <c:numCache>
                <c:formatCode>0.00</c:formatCode>
                <c:ptCount val="12"/>
                <c:pt idx="0">
                  <c:v>9.4178437820395171</c:v>
                </c:pt>
                <c:pt idx="1">
                  <c:v>2.7787925714190087</c:v>
                </c:pt>
                <c:pt idx="2">
                  <c:v>5.8679248221130393</c:v>
                </c:pt>
                <c:pt idx="3">
                  <c:v>5.4944460069528622</c:v>
                </c:pt>
                <c:pt idx="4">
                  <c:v>6.4800098900273762</c:v>
                </c:pt>
                <c:pt idx="5">
                  <c:v>4.9080113917633872</c:v>
                </c:pt>
                <c:pt idx="6">
                  <c:v>7.8246035904808799</c:v>
                </c:pt>
                <c:pt idx="7">
                  <c:v>2.6961209458362436</c:v>
                </c:pt>
                <c:pt idx="8">
                  <c:v>2.6464680975710619</c:v>
                </c:pt>
                <c:pt idx="9">
                  <c:v>8.4206901972501758</c:v>
                </c:pt>
                <c:pt idx="10">
                  <c:v>5.854275460217746</c:v>
                </c:pt>
                <c:pt idx="11">
                  <c:v>0.93223592222281382</c:v>
                </c:pt>
              </c:numCache>
            </c:numRef>
          </c:xVal>
          <c:yVal>
            <c:numRef>
              <c:f>Sheet1!$B$2:$B$13</c:f>
              <c:numCache>
                <c:formatCode>0.00</c:formatCode>
                <c:ptCount val="12"/>
                <c:pt idx="0">
                  <c:v>52.238498897108606</c:v>
                </c:pt>
                <c:pt idx="1">
                  <c:v>4.1526378364334251</c:v>
                </c:pt>
                <c:pt idx="2">
                  <c:v>13.723415020623305</c:v>
                </c:pt>
                <c:pt idx="3">
                  <c:v>7.0023458056120891</c:v>
                </c:pt>
                <c:pt idx="4">
                  <c:v>5.2775204423856605</c:v>
                </c:pt>
                <c:pt idx="5">
                  <c:v>6.9761584606057756</c:v>
                </c:pt>
                <c:pt idx="6">
                  <c:v>42</c:v>
                </c:pt>
                <c:pt idx="7">
                  <c:v>7.148292670343892</c:v>
                </c:pt>
                <c:pt idx="8">
                  <c:v>3.4114307841808782</c:v>
                </c:pt>
                <c:pt idx="9">
                  <c:v>31</c:v>
                </c:pt>
                <c:pt idx="10">
                  <c:v>12.592390935798644</c:v>
                </c:pt>
                <c:pt idx="11">
                  <c:v>1.0881647064438191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02040"/>
        <c:axId val="414502432"/>
      </c:scatterChart>
      <c:valAx>
        <c:axId val="4145020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14502432"/>
        <c:crosses val="autoZero"/>
        <c:crossBetween val="midCat"/>
      </c:valAx>
      <c:valAx>
        <c:axId val="414502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4502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11</xdr:row>
      <xdr:rowOff>38100</xdr:rowOff>
    </xdr:from>
    <xdr:to>
      <xdr:col>13</xdr:col>
      <xdr:colOff>581025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G14" totalsRowCount="1">
  <autoFilter ref="A1:G14"/>
  <tableColumns count="7">
    <tableColumn id="2" name="x" totalsRowFunction="sum" dataDxfId="3" totalsRowDxfId="1"/>
    <tableColumn id="3" name="y" totalsRowFunction="sum" dataDxfId="2" totalsRowDxfId="0"/>
    <tableColumn id="4" name="x^2" totalsRowFunction="sum">
      <calculatedColumnFormula>A2*A2</calculatedColumnFormula>
    </tableColumn>
    <tableColumn id="5" name="x^3" totalsRowFunction="sum">
      <calculatedColumnFormula>A2*A2*A2</calculatedColumnFormula>
    </tableColumn>
    <tableColumn id="6" name="x^4" totalsRowFunction="sum">
      <calculatedColumnFormula>A2*A2*A2*A2</calculatedColumnFormula>
    </tableColumn>
    <tableColumn id="7" name="x*y" totalsRowFunction="sum">
      <calculatedColumnFormula>A2*B2</calculatedColumnFormula>
    </tableColumn>
    <tableColumn id="8" name="x^2*y" totalsRowFunction="sum">
      <calculatedColumnFormula>C2*B2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J33" sqref="J33"/>
    </sheetView>
  </sheetViews>
  <sheetFormatPr defaultRowHeight="15"/>
  <cols>
    <col min="1" max="2" width="9.42578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9.4178437820395171</v>
      </c>
      <c r="B2" s="1">
        <v>52.238498897108606</v>
      </c>
      <c r="C2">
        <f>A2*A2</f>
        <v>88.695781502900402</v>
      </c>
      <c r="D2">
        <f>A2*A2*A2</f>
        <v>835.32301432022621</v>
      </c>
      <c r="E2">
        <f>A2*A2*A2*A2</f>
        <v>7866.9416564102485</v>
      </c>
      <c r="F2">
        <f>A2*B2</f>
        <v>491.97402202121248</v>
      </c>
      <c r="G2">
        <f>C2*B2</f>
        <v>4633.3344842174483</v>
      </c>
    </row>
    <row r="3" spans="1:7">
      <c r="A3" s="1">
        <v>2.7787925714190087</v>
      </c>
      <c r="B3" s="1">
        <v>4.1526378364334251</v>
      </c>
      <c r="C3">
        <f t="shared" ref="C3:C10" si="0">A3*A3</f>
        <v>7.7216881549734664</v>
      </c>
      <c r="D3">
        <f t="shared" ref="D3:D10" si="1">A3*A3*A3</f>
        <v>21.456969683854421</v>
      </c>
      <c r="E3">
        <f t="shared" ref="E3:E10" si="2">A3*A3*A3*A3</f>
        <v>59.62446796265754</v>
      </c>
      <c r="F3">
        <f t="shared" ref="F3:F10" si="3">A3*B3</f>
        <v>11.539319171674705</v>
      </c>
      <c r="G3">
        <f t="shared" ref="G3:G10" si="4">C3*B3</f>
        <v>32.065374393482621</v>
      </c>
    </row>
    <row r="4" spans="1:7">
      <c r="A4" s="1">
        <v>5.8679248221130393</v>
      </c>
      <c r="B4" s="1">
        <v>13.723415020623305</v>
      </c>
      <c r="C4">
        <f t="shared" si="0"/>
        <v>34.432541717970345</v>
      </c>
      <c r="D4">
        <f t="shared" si="1"/>
        <v>202.04756623532094</v>
      </c>
      <c r="E4">
        <f t="shared" si="2"/>
        <v>1185.5999291597682</v>
      </c>
      <c r="F4">
        <f t="shared" si="3"/>
        <v>80.527967643674415</v>
      </c>
      <c r="G4">
        <f t="shared" si="4"/>
        <v>472.53206021063284</v>
      </c>
    </row>
    <row r="5" spans="1:7">
      <c r="A5" s="1">
        <v>5.4944460069528622</v>
      </c>
      <c r="B5" s="1">
        <v>7.0023458056120891</v>
      </c>
      <c r="C5">
        <f t="shared" si="0"/>
        <v>30.188936923320252</v>
      </c>
      <c r="D5">
        <f t="shared" si="1"/>
        <v>165.87148393248879</v>
      </c>
      <c r="E5">
        <f t="shared" si="2"/>
        <v>911.3719125602089</v>
      </c>
      <c r="F5">
        <f t="shared" si="3"/>
        <v>38.474010950948468</v>
      </c>
      <c r="G5">
        <f t="shared" si="4"/>
        <v>211.39337584089949</v>
      </c>
    </row>
    <row r="6" spans="1:7">
      <c r="A6" s="1">
        <v>6.4800098900273762</v>
      </c>
      <c r="B6" s="1">
        <v>5.2775204423856605</v>
      </c>
      <c r="C6">
        <f t="shared" si="0"/>
        <v>41.990528174852606</v>
      </c>
      <c r="D6">
        <f t="shared" si="1"/>
        <v>272.09903786051808</v>
      </c>
      <c r="E6">
        <f t="shared" si="2"/>
        <v>1763.2044564030907</v>
      </c>
      <c r="F6">
        <f t="shared" si="3"/>
        <v>34.198384661480731</v>
      </c>
      <c r="G6">
        <f t="shared" si="4"/>
        <v>221.60587082935567</v>
      </c>
    </row>
    <row r="7" spans="1:7">
      <c r="A7" s="1">
        <v>4.9080113917633872</v>
      </c>
      <c r="B7" s="1">
        <v>6.9761584606057756</v>
      </c>
      <c r="C7">
        <f t="shared" si="0"/>
        <v>24.088575821679182</v>
      </c>
      <c r="D7">
        <f t="shared" si="1"/>
        <v>118.22700454415752</v>
      </c>
      <c r="E7">
        <f t="shared" si="2"/>
        <v>580.25948511678689</v>
      </c>
      <c r="F7">
        <f t="shared" si="3"/>
        <v>34.239065195399682</v>
      </c>
      <c r="G7">
        <f t="shared" si="4"/>
        <v>168.04572202235096</v>
      </c>
    </row>
    <row r="8" spans="1:7">
      <c r="A8" s="1">
        <v>7.8246035904808799</v>
      </c>
      <c r="B8" s="1">
        <v>42</v>
      </c>
      <c r="C8">
        <f t="shared" si="0"/>
        <v>61.224421348166281</v>
      </c>
      <c r="D8">
        <f t="shared" si="1"/>
        <v>479.05682710597614</v>
      </c>
      <c r="E8">
        <f t="shared" si="2"/>
        <v>3748.429769417799</v>
      </c>
      <c r="F8">
        <f t="shared" si="3"/>
        <v>328.63335080019698</v>
      </c>
      <c r="G8">
        <f t="shared" si="4"/>
        <v>2571.4256966229837</v>
      </c>
    </row>
    <row r="9" spans="1:7">
      <c r="A9" s="1">
        <v>2.6961209458362436</v>
      </c>
      <c r="B9" s="1">
        <v>7.148292670343892</v>
      </c>
      <c r="C9">
        <f t="shared" si="0"/>
        <v>7.2690681545769209</v>
      </c>
      <c r="D9">
        <f t="shared" si="1"/>
        <v>19.598286908266047</v>
      </c>
      <c r="E9">
        <f t="shared" si="2"/>
        <v>52.839351835884322</v>
      </c>
      <c r="F9">
        <f t="shared" si="3"/>
        <v>19.272661595481861</v>
      </c>
      <c r="G9">
        <f t="shared" si="4"/>
        <v>51.961426609592408</v>
      </c>
    </row>
    <row r="10" spans="1:7">
      <c r="A10" s="1">
        <v>2.6464680975710619</v>
      </c>
      <c r="B10" s="1">
        <v>3.4114307841808782</v>
      </c>
      <c r="C10">
        <f t="shared" si="0"/>
        <v>7.0037933914613957</v>
      </c>
      <c r="D10">
        <f t="shared" si="1"/>
        <v>18.535315772481617</v>
      </c>
      <c r="E10">
        <f t="shared" si="2"/>
        <v>49.053121870278325</v>
      </c>
      <c r="F10">
        <f t="shared" si="3"/>
        <v>9.0282427374065239</v>
      </c>
      <c r="G10">
        <f t="shared" si="4"/>
        <v>23.892956381674001</v>
      </c>
    </row>
    <row r="11" spans="1:7">
      <c r="A11" s="1">
        <v>8.4206901972501758</v>
      </c>
      <c r="B11" s="1">
        <v>31</v>
      </c>
      <c r="C11">
        <f t="shared" ref="C11:C13" si="5">A11*A11</f>
        <v>70.908023398065197</v>
      </c>
      <c r="D11">
        <f t="shared" ref="D11:D13" si="6">A11*A11*A11</f>
        <v>597.0944975344737</v>
      </c>
      <c r="E11">
        <f t="shared" ref="E11:E13" si="7">A11*A11*A11*A11</f>
        <v>5027.9477822205617</v>
      </c>
      <c r="F11">
        <f t="shared" ref="F11:F13" si="8">A11*B11</f>
        <v>261.04139611475546</v>
      </c>
      <c r="G11">
        <f t="shared" ref="G11:G13" si="9">C11*B11</f>
        <v>2198.148725340021</v>
      </c>
    </row>
    <row r="12" spans="1:7">
      <c r="A12" s="1">
        <v>5.854275460217746</v>
      </c>
      <c r="B12" s="1">
        <v>12.592390935798644</v>
      </c>
      <c r="C12">
        <f t="shared" si="5"/>
        <v>34.2725411641077</v>
      </c>
      <c r="D12">
        <f t="shared" si="6"/>
        <v>200.64089669633825</v>
      </c>
      <c r="E12">
        <f t="shared" si="7"/>
        <v>1174.6070778454568</v>
      </c>
      <c r="F12">
        <f t="shared" si="8"/>
        <v>73.719325240914372</v>
      </c>
      <c r="G12">
        <f t="shared" si="9"/>
        <v>431.57323670169569</v>
      </c>
    </row>
    <row r="13" spans="1:7">
      <c r="A13" s="1">
        <v>0.93223592222281382</v>
      </c>
      <c r="B13" s="1">
        <v>1.0881647064438191</v>
      </c>
      <c r="C13">
        <f t="shared" si="5"/>
        <v>0.86906381468262017</v>
      </c>
      <c r="D13">
        <f t="shared" si="6"/>
        <v>0.81017250675112895</v>
      </c>
      <c r="E13">
        <f t="shared" si="7"/>
        <v>0.75527191399070759</v>
      </c>
      <c r="F13">
        <f t="shared" si="8"/>
        <v>1.0144262286419712</v>
      </c>
      <c r="G13">
        <f t="shared" si="9"/>
        <v>0.94568457078505896</v>
      </c>
    </row>
    <row r="14" spans="1:7">
      <c r="A14" s="1">
        <f>SUBTOTAL(109,Table1[x])</f>
        <v>63.321422677894105</v>
      </c>
      <c r="B14" s="1">
        <f>SUBTOTAL(109,Table1[y])</f>
        <v>186.61085555953611</v>
      </c>
      <c r="C14">
        <f>SUBTOTAL(109,Table1[x^2])</f>
        <v>408.6649635667564</v>
      </c>
      <c r="D14">
        <f>SUBTOTAL(109,Table1[x^3])</f>
        <v>2930.7610731008526</v>
      </c>
      <c r="E14">
        <f>SUBTOTAL(109,Table1[x^4])</f>
        <v>22420.634282716728</v>
      </c>
      <c r="F14">
        <f>SUBTOTAL(109,Table1[x*y])</f>
        <v>1383.6621723617875</v>
      </c>
      <c r="G14">
        <f>SUBTOTAL(109,Table1[x^2*y])</f>
        <v>11016.924613740921</v>
      </c>
    </row>
    <row r="16" spans="1:7">
      <c r="A16" s="4" t="s">
        <v>8</v>
      </c>
      <c r="B16" s="2"/>
      <c r="C16" s="2"/>
      <c r="D16" s="2"/>
      <c r="E16" s="2"/>
      <c r="F16" s="2"/>
    </row>
    <row r="17" spans="1:6">
      <c r="A17" t="s">
        <v>9</v>
      </c>
      <c r="B17" s="3" t="s">
        <v>10</v>
      </c>
      <c r="E17" s="3" t="s">
        <v>7</v>
      </c>
      <c r="F17">
        <f>MDETERM(A18:C20)</f>
        <v>410298.59081758279</v>
      </c>
    </row>
    <row r="18" spans="1:6">
      <c r="A18">
        <v>12</v>
      </c>
      <c r="B18">
        <v>63.321422677894105</v>
      </c>
      <c r="C18">
        <v>408.6649635667564</v>
      </c>
    </row>
    <row r="19" spans="1:6">
      <c r="A19">
        <v>63.321422677894105</v>
      </c>
      <c r="B19">
        <v>408.6649635667564</v>
      </c>
      <c r="C19">
        <v>2930.7610731008526</v>
      </c>
    </row>
    <row r="20" spans="1:6">
      <c r="A20">
        <v>408.6649635667564</v>
      </c>
      <c r="B20">
        <v>2930.7610731008526</v>
      </c>
      <c r="C20">
        <v>22420.634282716728</v>
      </c>
    </row>
    <row r="21" spans="1:6">
      <c r="A21" t="s">
        <v>11</v>
      </c>
      <c r="B21" s="3" t="s">
        <v>12</v>
      </c>
      <c r="E21" s="3" t="s">
        <v>7</v>
      </c>
      <c r="F21">
        <f>MDETERM(A22:C24)</f>
        <v>4392739.4874275168</v>
      </c>
    </row>
    <row r="22" spans="1:6">
      <c r="A22">
        <v>186.61085555953611</v>
      </c>
      <c r="B22">
        <v>63.321422677894105</v>
      </c>
      <c r="C22">
        <v>408.6649635667564</v>
      </c>
    </row>
    <row r="23" spans="1:6">
      <c r="A23">
        <v>1383.6621723617875</v>
      </c>
      <c r="B23">
        <v>408.6649635667564</v>
      </c>
      <c r="C23">
        <v>2930.7610731008526</v>
      </c>
    </row>
    <row r="24" spans="1:6">
      <c r="A24">
        <v>11016.924613740921</v>
      </c>
      <c r="B24">
        <v>2930.7610731008526</v>
      </c>
      <c r="C24">
        <v>22420.634282716728</v>
      </c>
    </row>
    <row r="25" spans="1:6">
      <c r="A25" t="s">
        <v>13</v>
      </c>
      <c r="B25" s="3" t="s">
        <v>14</v>
      </c>
      <c r="E25" s="3" t="s">
        <v>7</v>
      </c>
      <c r="F25">
        <f>MDETERM(A26:C28)</f>
        <v>-2607279.5203557205</v>
      </c>
    </row>
    <row r="26" spans="1:6">
      <c r="A26">
        <v>12</v>
      </c>
      <c r="B26">
        <v>186.61085555953611</v>
      </c>
      <c r="C26">
        <v>408.6649635667564</v>
      </c>
    </row>
    <row r="27" spans="1:6">
      <c r="A27">
        <v>63.321422677894105</v>
      </c>
      <c r="B27">
        <v>1383.6621723617875</v>
      </c>
      <c r="C27">
        <v>2930.7610731008526</v>
      </c>
    </row>
    <row r="28" spans="1:6">
      <c r="A28">
        <v>408.6649635667564</v>
      </c>
      <c r="B28">
        <v>11016.924613740921</v>
      </c>
      <c r="C28">
        <v>22420.634282716728</v>
      </c>
    </row>
    <row r="29" spans="1:6">
      <c r="A29" t="s">
        <v>15</v>
      </c>
      <c r="B29" s="3" t="s">
        <v>16</v>
      </c>
      <c r="E29" s="3" t="s">
        <v>7</v>
      </c>
      <c r="F29">
        <f>MDETERM(A30:C32)</f>
        <v>462359.05353116104</v>
      </c>
    </row>
    <row r="30" spans="1:6">
      <c r="A30">
        <v>12</v>
      </c>
      <c r="B30">
        <v>63.321422677894105</v>
      </c>
      <c r="C30">
        <v>186.61085555953611</v>
      </c>
    </row>
    <row r="31" spans="1:6">
      <c r="A31">
        <v>63.321422677894105</v>
      </c>
      <c r="B31">
        <v>408.6649635667564</v>
      </c>
      <c r="C31">
        <v>1383.6621723617875</v>
      </c>
    </row>
    <row r="32" spans="1:6">
      <c r="A32">
        <v>408.6649635667564</v>
      </c>
      <c r="B32">
        <v>2930.7610731008526</v>
      </c>
      <c r="C32">
        <v>11016.924613740921</v>
      </c>
    </row>
    <row r="33" spans="1:6">
      <c r="A33" s="4" t="s">
        <v>17</v>
      </c>
      <c r="B33" s="2"/>
      <c r="C33" s="2"/>
      <c r="D33" s="2"/>
      <c r="E33" s="2"/>
      <c r="F33" s="2"/>
    </row>
    <row r="34" spans="1:6">
      <c r="A34" t="s">
        <v>18</v>
      </c>
      <c r="B34" s="3" t="s">
        <v>19</v>
      </c>
      <c r="C34" s="3" t="s">
        <v>7</v>
      </c>
      <c r="D34">
        <f>F21/F17</f>
        <v>10.706201741210737</v>
      </c>
    </row>
    <row r="35" spans="1:6">
      <c r="A35" t="s">
        <v>20</v>
      </c>
      <c r="B35" s="3" t="s">
        <v>21</v>
      </c>
      <c r="C35" s="3" t="s">
        <v>7</v>
      </c>
      <c r="D35">
        <f>F25/F17</f>
        <v>-6.3545904828976303</v>
      </c>
    </row>
    <row r="36" spans="1:6">
      <c r="A36" t="s">
        <v>22</v>
      </c>
      <c r="B36" s="3" t="s">
        <v>23</v>
      </c>
      <c r="C36" s="3" t="s">
        <v>7</v>
      </c>
      <c r="D36">
        <f>F29/F17</f>
        <v>1.1268843322367736</v>
      </c>
    </row>
    <row r="49" spans="17:17">
      <c r="Q49">
        <f>24*30*0.005</f>
        <v>3.6</v>
      </c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BMW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2015-05-15T02:35:45Z</dcterms:created>
  <dcterms:modified xsi:type="dcterms:W3CDTF">2015-06-08T06:40:34Z</dcterms:modified>
</cp:coreProperties>
</file>